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отчет" sheetId="1" r:id="rId1"/>
  </sheets>
  <definedNames>
    <definedName name="_xlnm.Print_Area" localSheetId="0">отчет!$A$1:$C$15</definedName>
  </definedNames>
  <calcPr calcId="145621" refMode="R1C1"/>
</workbook>
</file>

<file path=xl/calcChain.xml><?xml version="1.0" encoding="utf-8"?>
<calcChain xmlns="http://schemas.openxmlformats.org/spreadsheetml/2006/main">
  <c r="C14" i="1" l="1"/>
  <c r="F14" i="1" s="1"/>
  <c r="C13" i="1"/>
  <c r="F13" i="1" s="1"/>
  <c r="C12" i="1"/>
  <c r="F12" i="1" s="1"/>
  <c r="C11" i="1"/>
  <c r="F11" i="1" s="1"/>
  <c r="C10" i="1"/>
  <c r="F10" i="1" s="1"/>
  <c r="C9" i="1"/>
  <c r="F9" i="1" s="1"/>
  <c r="C8" i="1"/>
  <c r="F8" i="1" s="1"/>
  <c r="C7" i="1"/>
  <c r="F7" i="1" s="1"/>
  <c r="C6" i="1"/>
  <c r="F6" i="1" s="1"/>
  <c r="C5" i="1"/>
  <c r="F5" i="1" s="1"/>
  <c r="C4" i="1"/>
  <c r="F4" i="1" s="1"/>
  <c r="C3" i="1"/>
  <c r="F3" i="1" s="1"/>
  <c r="C15" i="1" l="1"/>
  <c r="F15" i="1" s="1"/>
</calcChain>
</file>

<file path=xl/sharedStrings.xml><?xml version="1.0" encoding="utf-8"?>
<sst xmlns="http://schemas.openxmlformats.org/spreadsheetml/2006/main" count="20" uniqueCount="20">
  <si>
    <t xml:space="preserve"> План  управляющей компании ООО «ПРОФЕССИОНАЛ»   по объекту, расположенному по адресу:  г. Санкт-Петербург, ул. Ново-Александровская, д.14, лит. А на 2025-2026 гг.</t>
  </si>
  <si>
    <t>№/п</t>
  </si>
  <si>
    <t>Жилищные услуги</t>
  </si>
  <si>
    <t>Планируемые начисления собственникам квартир и встроенных помещений, руб.</t>
  </si>
  <si>
    <t>2025 год</t>
  </si>
  <si>
    <t>Увеличение на</t>
  </si>
  <si>
    <t>Содержание общего имущества МКД</t>
  </si>
  <si>
    <r>
      <t>Санитарное содержание придомовой</t>
    </r>
    <r>
      <rPr>
        <sz val="10"/>
        <rFont val="Arial"/>
      </rPr>
      <t xml:space="preserve"> </t>
    </r>
    <r>
      <rPr>
        <b/>
        <sz val="10"/>
        <rFont val="Arial"/>
      </rPr>
      <t>территории</t>
    </r>
  </si>
  <si>
    <t xml:space="preserve">Эксплуатационное обслуживание </t>
  </si>
  <si>
    <t>Обслуживание лифта</t>
  </si>
  <si>
    <t>Текущий ремонт</t>
  </si>
  <si>
    <t>Обслуживание ПЗУ</t>
  </si>
  <si>
    <t>АППЗ</t>
  </si>
  <si>
    <t xml:space="preserve">Административно-управленческие расходы </t>
  </si>
  <si>
    <t xml:space="preserve">Обслуживание приборов учета </t>
  </si>
  <si>
    <t>Содержание системы экстренного оповещения ЧС</t>
  </si>
  <si>
    <t>Объединенная диспетчерская служба</t>
  </si>
  <si>
    <t>Обслуживание системы видеонаблюдения</t>
  </si>
  <si>
    <t>Итого</t>
  </si>
  <si>
    <t>Генеральный директор ООО «ПРОФЕССИОНАЛ» ____________________ Осокин К.В.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</si>
</sst>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0_р_."/>
  </numFmts>
  <fonts count="6" x14ac:knownFonts="1">
    <font>
      <sz val="10"/>
      <color theme="1"/>
      <name val="Arial"/>
    </font>
    <font>
      <sz val="11"/>
      <name val="Calibri"/>
    </font>
    <font>
      <sz val="11"/>
      <color theme="0"/>
      <name val="Calibri"/>
      <scheme val="minor"/>
    </font>
    <font>
      <sz val="10"/>
      <name val="Arial"/>
    </font>
    <font>
      <b/>
      <sz val="11"/>
      <name val="Calibri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65"/>
        <bgColor indexed="26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2" borderId="0"/>
  </cellStyleXfs>
  <cellXfs count="19">
    <xf numFmtId="0" fontId="0" fillId="0" borderId="0" xfId="0"/>
    <xf numFmtId="0" fontId="1" fillId="0" borderId="0" xfId="2" applyFont="1" applyFill="1"/>
    <xf numFmtId="0" fontId="4" fillId="3" borderId="1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top" wrapText="1"/>
    </xf>
    <xf numFmtId="0" fontId="4" fillId="3" borderId="3" xfId="2" applyFont="1" applyFill="1" applyBorder="1" applyAlignment="1">
      <alignment horizontal="center" vertical="top" wrapText="1"/>
    </xf>
    <xf numFmtId="0" fontId="4" fillId="3" borderId="4" xfId="2" applyFont="1" applyFill="1" applyBorder="1" applyAlignment="1">
      <alignment vertical="top" wrapText="1"/>
    </xf>
    <xf numFmtId="166" fontId="4" fillId="3" borderId="5" xfId="2" applyNumberFormat="1" applyFont="1" applyFill="1" applyBorder="1" applyAlignment="1">
      <alignment vertical="top" wrapText="1"/>
    </xf>
    <xf numFmtId="0" fontId="4" fillId="3" borderId="6" xfId="2" applyFont="1" applyFill="1" applyBorder="1" applyAlignment="1">
      <alignment horizontal="center" vertical="top" wrapText="1"/>
    </xf>
    <xf numFmtId="0" fontId="4" fillId="3" borderId="7" xfId="2" applyFont="1" applyFill="1" applyBorder="1" applyAlignment="1">
      <alignment vertical="top" wrapText="1"/>
    </xf>
    <xf numFmtId="166" fontId="4" fillId="3" borderId="8" xfId="2" applyNumberFormat="1" applyFont="1" applyFill="1" applyBorder="1" applyAlignment="1">
      <alignment vertical="top" wrapText="1"/>
    </xf>
    <xf numFmtId="166" fontId="4" fillId="0" borderId="9" xfId="2" applyNumberFormat="1" applyFont="1" applyFill="1" applyBorder="1" applyAlignment="1">
      <alignment vertical="top" wrapText="1"/>
    </xf>
    <xf numFmtId="0" fontId="4" fillId="3" borderId="10" xfId="2" applyFont="1" applyFill="1" applyBorder="1" applyAlignment="1">
      <alignment vertical="top" wrapText="1"/>
    </xf>
    <xf numFmtId="0" fontId="4" fillId="3" borderId="11" xfId="2" applyFont="1" applyFill="1" applyBorder="1" applyAlignment="1">
      <alignment vertical="top" wrapText="1"/>
    </xf>
    <xf numFmtId="166" fontId="4" fillId="3" borderId="12" xfId="2" applyNumberFormat="1" applyFont="1" applyFill="1" applyBorder="1" applyAlignment="1">
      <alignment vertical="top" wrapText="1"/>
    </xf>
    <xf numFmtId="0" fontId="1" fillId="3" borderId="0" xfId="2" applyFont="1" applyFill="1"/>
    <xf numFmtId="0" fontId="4" fillId="3" borderId="0" xfId="2" applyFont="1" applyFill="1" applyAlignment="1">
      <alignment horizontal="center" wrapText="1"/>
    </xf>
    <xf numFmtId="0" fontId="1" fillId="0" borderId="0" xfId="2" applyFont="1" applyFill="1" applyAlignment="1">
      <alignment horizontal="center" wrapText="1"/>
    </xf>
    <xf numFmtId="0" fontId="1" fillId="3" borderId="0" xfId="2" applyFont="1" applyFill="1" applyAlignment="1">
      <alignment horizontal="left"/>
    </xf>
  </cellXfs>
  <cellStyles count="3">
    <cellStyle name="Excel Built-in Normal 1" xfId="1"/>
    <cellStyle name="Акцент1" xfId="2" builtinId="2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9"/>
  <sheetViews>
    <sheetView tabSelected="1" workbookViewId="0">
      <selection activeCell="I17" sqref="I17"/>
    </sheetView>
  </sheetViews>
  <sheetFormatPr defaultColWidth="8.7109375" defaultRowHeight="14.45" customHeight="1" x14ac:dyDescent="0.25"/>
  <cols>
    <col min="1" max="1" width="6.28515625" style="1" customWidth="1"/>
    <col min="2" max="2" width="48.28515625" style="1" customWidth="1"/>
    <col min="3" max="3" width="24.28515625" style="1" customWidth="1"/>
    <col min="4" max="4" width="8.7109375" style="1" customWidth="1"/>
    <col min="5" max="5" width="21.28515625" style="1" hidden="1" customWidth="1"/>
    <col min="6" max="6" width="14.7109375" style="1" hidden="1" customWidth="1"/>
    <col min="7" max="257" width="8.7109375" style="1" customWidth="1"/>
  </cols>
  <sheetData>
    <row r="1" spans="1:6" ht="53.25" customHeight="1" x14ac:dyDescent="0.25">
      <c r="A1" s="16" t="s">
        <v>0</v>
      </c>
      <c r="B1" s="16"/>
      <c r="C1" s="16"/>
    </row>
    <row r="2" spans="1:6" ht="83.25" customHeight="1" x14ac:dyDescent="0.25">
      <c r="A2" s="2" t="s">
        <v>1</v>
      </c>
      <c r="B2" s="3" t="s">
        <v>2</v>
      </c>
      <c r="C2" s="4" t="s">
        <v>3</v>
      </c>
      <c r="E2" s="4" t="s">
        <v>4</v>
      </c>
      <c r="F2" s="4" t="s">
        <v>5</v>
      </c>
    </row>
    <row r="3" spans="1:6" ht="15" x14ac:dyDescent="0.25">
      <c r="A3" s="5">
        <v>1</v>
      </c>
      <c r="B3" s="6" t="s">
        <v>6</v>
      </c>
      <c r="C3" s="7">
        <f>10.26*56620.0999999999*12</f>
        <v>6971066.7119999882</v>
      </c>
      <c r="E3" s="7">
        <v>6689098.6140000001</v>
      </c>
      <c r="F3" s="7">
        <f t="shared" ref="F3:F15" si="0">C3-E3</f>
        <v>281968.09799998812</v>
      </c>
    </row>
    <row r="4" spans="1:6" ht="18.75" customHeight="1" x14ac:dyDescent="0.25">
      <c r="A4" s="8">
        <v>2</v>
      </c>
      <c r="B4" s="9" t="s">
        <v>7</v>
      </c>
      <c r="C4" s="10">
        <f>3.16*56620.0999999999*12</f>
        <v>2147034.1919999961</v>
      </c>
      <c r="E4" s="10">
        <v>2000954.3339999998</v>
      </c>
      <c r="F4" s="10">
        <f t="shared" si="0"/>
        <v>146079.85799999628</v>
      </c>
    </row>
    <row r="5" spans="1:6" ht="15" x14ac:dyDescent="0.25">
      <c r="A5" s="8">
        <v>3</v>
      </c>
      <c r="B5" s="9" t="s">
        <v>8</v>
      </c>
      <c r="C5" s="10">
        <f>6.62*56620.0999999999*12</f>
        <v>4497900.7439999916</v>
      </c>
      <c r="E5" s="10">
        <v>4178563.38</v>
      </c>
      <c r="F5" s="10">
        <f t="shared" si="0"/>
        <v>319337.36399999168</v>
      </c>
    </row>
    <row r="6" spans="1:6" ht="15" customHeight="1" x14ac:dyDescent="0.25">
      <c r="A6" s="8">
        <v>4</v>
      </c>
      <c r="B6" s="9" t="s">
        <v>9</v>
      </c>
      <c r="C6" s="11">
        <f>5.54*54060.4*12</f>
        <v>3593935.3920000005</v>
      </c>
      <c r="E6" s="11">
        <v>3379856.2080000001</v>
      </c>
      <c r="F6" s="11">
        <f t="shared" si="0"/>
        <v>214079.18400000036</v>
      </c>
    </row>
    <row r="7" spans="1:6" s="1" customFormat="1" ht="15" customHeight="1" x14ac:dyDescent="0.25">
      <c r="A7" s="8">
        <v>5</v>
      </c>
      <c r="B7" s="9" t="s">
        <v>10</v>
      </c>
      <c r="C7" s="10">
        <f>8.33*56620.0999999999*12</f>
        <v>5659745.1959999893</v>
      </c>
      <c r="E7" s="10">
        <v>5326819.0080000004</v>
      </c>
      <c r="F7" s="10">
        <f t="shared" si="0"/>
        <v>332926.18799998891</v>
      </c>
    </row>
    <row r="8" spans="1:6" ht="15" customHeight="1" x14ac:dyDescent="0.25">
      <c r="A8" s="8">
        <v>6</v>
      </c>
      <c r="B8" s="9" t="s">
        <v>11</v>
      </c>
      <c r="C8" s="10">
        <f>0.349999999999999*56620.0999999999*12</f>
        <v>237804.41999999888</v>
      </c>
      <c r="E8" s="10">
        <v>241201.62599999999</v>
      </c>
      <c r="F8" s="10">
        <f t="shared" si="0"/>
        <v>-3397.2060000011115</v>
      </c>
    </row>
    <row r="9" spans="1:6" ht="15" customHeight="1" x14ac:dyDescent="0.25">
      <c r="A9" s="8">
        <v>7</v>
      </c>
      <c r="B9" s="9" t="s">
        <v>12</v>
      </c>
      <c r="C9" s="10">
        <f>0.489999999999999*56620.0999999999*12</f>
        <v>332926.18799999868</v>
      </c>
      <c r="E9" s="10">
        <v>315940.158</v>
      </c>
      <c r="F9" s="10">
        <f t="shared" si="0"/>
        <v>16986.029999998689</v>
      </c>
    </row>
    <row r="10" spans="1:6" ht="15" x14ac:dyDescent="0.25">
      <c r="A10" s="8">
        <v>8</v>
      </c>
      <c r="B10" s="9" t="s">
        <v>13</v>
      </c>
      <c r="C10" s="10">
        <f>6.33*56620.0999999999*12</f>
        <v>4300862.7959999926</v>
      </c>
      <c r="E10" s="10">
        <v>3995114.2559999996</v>
      </c>
      <c r="F10" s="10">
        <f t="shared" si="0"/>
        <v>305748.53999999305</v>
      </c>
    </row>
    <row r="11" spans="1:6" ht="15" x14ac:dyDescent="0.25">
      <c r="A11" s="8">
        <v>9</v>
      </c>
      <c r="B11" s="9" t="s">
        <v>14</v>
      </c>
      <c r="C11" s="10">
        <f>0.709999999999999*56620.0999999999*12</f>
        <v>482403.25199999847</v>
      </c>
      <c r="E11" s="10">
        <v>468814.42799999996</v>
      </c>
      <c r="F11" s="10">
        <f t="shared" si="0"/>
        <v>13588.823999998509</v>
      </c>
    </row>
    <row r="12" spans="1:6" ht="17.25" customHeight="1" x14ac:dyDescent="0.25">
      <c r="A12" s="8">
        <v>10</v>
      </c>
      <c r="B12" s="9" t="s">
        <v>15</v>
      </c>
      <c r="C12" s="10">
        <f>0.07*56620.0999999999*12</f>
        <v>47560.883999999918</v>
      </c>
      <c r="E12" s="10">
        <v>47560.884000000005</v>
      </c>
      <c r="F12" s="10">
        <f t="shared" si="0"/>
        <v>-8.7311491370201111E-11</v>
      </c>
    </row>
    <row r="13" spans="1:6" ht="15" x14ac:dyDescent="0.25">
      <c r="A13" s="8">
        <v>11</v>
      </c>
      <c r="B13" s="9" t="s">
        <v>16</v>
      </c>
      <c r="C13" s="10">
        <f>6.12*56620.0999999999*12</f>
        <v>4158180.1439999919</v>
      </c>
      <c r="E13" s="10">
        <v>3866020.4280000003</v>
      </c>
      <c r="F13" s="10">
        <f t="shared" si="0"/>
        <v>292159.71599999163</v>
      </c>
    </row>
    <row r="14" spans="1:6" ht="16.5" customHeight="1" x14ac:dyDescent="0.25">
      <c r="A14" s="8">
        <v>12</v>
      </c>
      <c r="B14" s="9" t="s">
        <v>17</v>
      </c>
      <c r="C14" s="10">
        <f>0.87*56620.0999999999*12</f>
        <v>591113.84399999888</v>
      </c>
      <c r="E14" s="10">
        <v>550347.37199999997</v>
      </c>
      <c r="F14" s="10">
        <f t="shared" si="0"/>
        <v>40766.471999998903</v>
      </c>
    </row>
    <row r="15" spans="1:6" ht="15" customHeight="1" x14ac:dyDescent="0.25">
      <c r="A15" s="12"/>
      <c r="B15" s="13" t="s">
        <v>18</v>
      </c>
      <c r="C15" s="14">
        <f>SUM(C3:C14)</f>
        <v>33020533.763999943</v>
      </c>
      <c r="E15" s="14">
        <v>31060290.695999999</v>
      </c>
      <c r="F15" s="14">
        <f t="shared" si="0"/>
        <v>1960243.0679999441</v>
      </c>
    </row>
    <row r="16" spans="1:6" ht="26.25" customHeight="1" x14ac:dyDescent="0.25">
      <c r="A16" s="17"/>
      <c r="B16" s="17"/>
      <c r="C16" s="17"/>
    </row>
    <row r="17" spans="1:3" ht="15" x14ac:dyDescent="0.25">
      <c r="A17" s="18" t="s">
        <v>19</v>
      </c>
      <c r="B17" s="18"/>
      <c r="C17" s="18"/>
    </row>
    <row r="18" spans="1:3" ht="15" x14ac:dyDescent="0.25">
      <c r="A18" s="15"/>
      <c r="B18" s="15"/>
      <c r="C18" s="15"/>
    </row>
    <row r="19" spans="1:3" ht="15" x14ac:dyDescent="0.25">
      <c r="A19" s="15"/>
      <c r="B19" s="15"/>
      <c r="C19" s="15"/>
    </row>
  </sheetData>
  <mergeCells count="3">
    <mergeCell ref="A1:C1"/>
    <mergeCell ref="A16:C16"/>
    <mergeCell ref="A17:C17"/>
  </mergeCells>
  <pageMargins left="0.11811000000000001" right="0" top="0.748031" bottom="0.748031" header="0.51181100000000002" footer="0.51181100000000002"/>
  <pageSetup paperSize="9" scale="90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</dc:creator>
  <cp:lastModifiedBy>Pavel</cp:lastModifiedBy>
  <cp:revision>2</cp:revision>
  <dcterms:created xsi:type="dcterms:W3CDTF">2021-06-29T11:22:00Z</dcterms:created>
  <dcterms:modified xsi:type="dcterms:W3CDTF">2025-08-20T12:59:10Z</dcterms:modified>
  <cp:version>1048576</cp:version>
</cp:coreProperties>
</file>